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<sst xmlns="http://schemas.openxmlformats.org/spreadsheetml/2006/main" count="68" uniqueCount="48">
  <si>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</si>
  <si>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</si>
  <si>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</si>
  <si>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</si>
  <si>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</si>
  <si>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</si>
  <si>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</si>
  <si>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</si>
  <si>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</si>
  <si>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</si>
  <si>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</si>
  <si>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</si>
  <si>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</si>
  <si>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</si>
  <si>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</si>
  <si>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</si>
  <si>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</si>
  <si>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</si>
  <si>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</si>
  <si>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</si>
  <si>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</si>
  <si>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</si>
  <si>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</si>
  <si>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</si>
  <si>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</si>
  <si>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</si>
  <si>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</si>
  <si>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</si>
  <si>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</si>
  <si>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</si>
  <si>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</si>
  <si>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</si>
  <si>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</si>
  <si>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</si>
  <si>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</si>
  <si>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</si>
  <si>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</si>
  <si>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</si>
  <si>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</si>
  <si>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</si>
  <si>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</si>
  <si>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</si>
  <si>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</si>
  <si>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 xml:space="preserve">   </t>
  </si>
  <si>
    <t xml:space="preserve">станом на 02.08.2019 </t>
  </si>
  <si>
    <t>Уточнений план на 8 міс.</t>
  </si>
  <si>
    <t>Всього профінансовано на 02.08.2019</t>
  </si>
  <si>
    <t>Профінансовано за тиждень з 26.07.2019  по 02.08.2019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</si>
</sst>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6" fillId="0" borderId="14" xfId="52" applyNumberFormat="1" applyFont="1" applyFill="1" applyBorder="1" applyAlignment="1">
      <alignment horizontal="center" vertical="center"/>
      <protection/>
    </xf>
    <xf numFmtId="4" fontId="12" fillId="0" borderId="13" xfId="55" applyNumberForma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4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tr">
        <f>КЕКВ!C2</f>
        <v>станом на 02.08.2019 </v>
      </c>
      <c r="B4" s="45"/>
      <c r="C4" s="45"/>
      <c r="D4" s="45"/>
      <c r="E4" s="45"/>
      <c r="F4" s="45"/>
      <c r="G4" s="45"/>
      <c r="H4" s="45"/>
      <c r="I4" s="45"/>
    </row>
    <row r="6" spans="8:9" ht="12.75">
      <c r="H6" s="10"/>
      <c r="I6" s="10" t="s">
        <v>0</v>
      </c>
    </row>
    <row r="7" spans="1:9" ht="22.5" customHeight="1">
      <c r="A7" s="54" t="s">
        <v>5</v>
      </c>
      <c r="B7" s="54"/>
      <c r="C7" s="46" t="s">
        <v>1</v>
      </c>
      <c r="D7" s="47" t="str">
        <f>КЕКВ!G5</f>
        <v>Уточнений план на 8 міс.</v>
      </c>
      <c r="E7" s="46" t="str">
        <f>КЕКВ!H5</f>
        <v>Всього профінансовано на 02.08.2019</v>
      </c>
      <c r="F7" s="41" t="str">
        <f>КЕКВ!I5</f>
        <v>Профінансовано за тиждень з 26.07.2019  по 02.08.2019</v>
      </c>
      <c r="G7" s="47" t="s">
        <v>41</v>
      </c>
      <c r="H7" s="52" t="s">
        <v>2</v>
      </c>
      <c r="I7" s="53"/>
    </row>
    <row r="8" spans="1:9" ht="31.5" customHeight="1">
      <c r="A8" s="55"/>
      <c r="B8" s="55"/>
      <c r="C8" s="41"/>
      <c r="D8" s="48"/>
      <c r="E8" s="41"/>
      <c r="F8" s="42"/>
      <c r="G8" s="48"/>
      <c r="H8" s="11" t="s">
        <v>42</v>
      </c>
      <c r="I8" s="12" t="s">
        <v>3</v>
      </c>
    </row>
    <row r="9" spans="1:9" ht="39" customHeight="1">
      <c r="A9" s="39" t="s">
        <v>32</v>
      </c>
      <c r="B9" s="43"/>
      <c r="C9" s="25">
        <v>10259381</v>
      </c>
      <c r="D9" s="25">
        <v>7252603</v>
      </c>
      <c r="E9" s="25">
        <v>5927679.77</v>
      </c>
      <c r="F9" s="25">
        <v>403421.87</v>
      </c>
      <c r="G9" s="25">
        <f>D9-E9</f>
        <v>1324923.23</v>
      </c>
      <c r="H9" s="20">
        <f aca="true" t="shared" si="0" ref="H9:H16">E9/D9*100</f>
        <v>81.73</v>
      </c>
      <c r="I9" s="20">
        <f aca="true" t="shared" si="1" ref="I9:I16">E9/C9*100</f>
        <v>57.78</v>
      </c>
    </row>
    <row r="10" spans="1:9" ht="55.5" customHeight="1">
      <c r="A10" s="39" t="s">
        <v>33</v>
      </c>
      <c r="B10" s="43"/>
      <c r="C10" s="25">
        <v>77284747</v>
      </c>
      <c r="D10" s="25">
        <v>53475687</v>
      </c>
      <c r="E10" s="25">
        <v>44071771.97</v>
      </c>
      <c r="F10" s="25">
        <v>3120541.77</v>
      </c>
      <c r="G10" s="25">
        <f aca="true" t="shared" si="2" ref="G10:G15">D10-E10</f>
        <v>9403915.03</v>
      </c>
      <c r="H10" s="20">
        <f t="shared" si="0"/>
        <v>82.41</v>
      </c>
      <c r="I10" s="20">
        <f t="shared" si="1"/>
        <v>57.03</v>
      </c>
    </row>
    <row r="11" spans="1:9" ht="39" customHeight="1">
      <c r="A11" s="39" t="s">
        <v>34</v>
      </c>
      <c r="B11" s="40"/>
      <c r="C11" s="25">
        <v>110939458.02</v>
      </c>
      <c r="D11" s="25">
        <v>68414316.51</v>
      </c>
      <c r="E11" s="25">
        <v>55386264.81</v>
      </c>
      <c r="F11" s="25">
        <v>346085.11</v>
      </c>
      <c r="G11" s="25">
        <f t="shared" si="2"/>
        <v>13028051.7</v>
      </c>
      <c r="H11" s="20">
        <f t="shared" si="0"/>
        <v>80.96</v>
      </c>
      <c r="I11" s="20">
        <f t="shared" si="1"/>
        <v>49.92</v>
      </c>
    </row>
    <row r="12" spans="1:9" ht="51" customHeight="1">
      <c r="A12" s="39" t="s">
        <v>35</v>
      </c>
      <c r="B12" s="43"/>
      <c r="C12" s="25">
        <v>6945793</v>
      </c>
      <c r="D12" s="25">
        <v>4720128</v>
      </c>
      <c r="E12" s="25">
        <v>3809369.33</v>
      </c>
      <c r="F12" s="25">
        <v>227161.1</v>
      </c>
      <c r="G12" s="25">
        <f t="shared" si="2"/>
        <v>910758.67</v>
      </c>
      <c r="H12" s="20">
        <f t="shared" si="0"/>
        <v>80.7</v>
      </c>
      <c r="I12" s="20">
        <f t="shared" si="1"/>
        <v>54.84</v>
      </c>
    </row>
    <row r="13" spans="1:9" ht="39" customHeight="1">
      <c r="A13" s="39" t="s">
        <v>36</v>
      </c>
      <c r="B13" s="40"/>
      <c r="C13" s="25">
        <v>16570366</v>
      </c>
      <c r="D13" s="25">
        <v>14663435</v>
      </c>
      <c r="E13" s="25">
        <v>10363254</v>
      </c>
      <c r="F13" s="25">
        <v>1427818.83</v>
      </c>
      <c r="G13" s="25">
        <f t="shared" si="2"/>
        <v>4300181</v>
      </c>
      <c r="H13" s="20">
        <f t="shared" si="0"/>
        <v>70.67</v>
      </c>
      <c r="I13" s="20">
        <f t="shared" si="1"/>
        <v>62.54</v>
      </c>
    </row>
    <row r="14" spans="1:9" ht="38.25" customHeight="1">
      <c r="A14" s="39" t="s">
        <v>37</v>
      </c>
      <c r="B14" s="40"/>
      <c r="C14" s="25">
        <v>22387233</v>
      </c>
      <c r="D14" s="25">
        <v>15110987</v>
      </c>
      <c r="E14" s="25">
        <v>12721976.29</v>
      </c>
      <c r="F14" s="25">
        <v>218375.16</v>
      </c>
      <c r="G14" s="25">
        <f t="shared" si="2"/>
        <v>2389010.71</v>
      </c>
      <c r="H14" s="20">
        <f t="shared" si="0"/>
        <v>84.19</v>
      </c>
      <c r="I14" s="20">
        <f t="shared" si="1"/>
        <v>56.83</v>
      </c>
    </row>
    <row r="15" spans="1:11" ht="53.25" customHeight="1" hidden="1">
      <c r="A15" s="49" t="s">
        <v>38</v>
      </c>
      <c r="B15" s="40"/>
      <c r="C15" s="25"/>
      <c r="D15" s="25"/>
      <c r="E15" s="25"/>
      <c r="F15" s="25"/>
      <c r="G15" s="25">
        <f t="shared" si="2"/>
        <v>0</v>
      </c>
      <c r="H15" s="20" t="e">
        <f t="shared" si="0"/>
        <v>#DIV/0!</v>
      </c>
      <c r="I15" s="20" t="e">
        <f t="shared" si="1"/>
        <v>#DIV/0!</v>
      </c>
      <c r="K15" s="8"/>
    </row>
    <row r="16" spans="1:9" ht="15" customHeight="1">
      <c r="A16" s="50" t="s">
        <v>4</v>
      </c>
      <c r="B16" s="51"/>
      <c r="C16" s="19">
        <f>SUM(C9:C15)</f>
        <v>244386978.02</v>
      </c>
      <c r="D16" s="19">
        <f>SUM(D9:D15)</f>
        <v>163637156.51</v>
      </c>
      <c r="E16" s="19">
        <f>SUM(E9:E15)</f>
        <v>132280316.17</v>
      </c>
      <c r="F16" s="19">
        <f>SUM(F9:F15)</f>
        <v>5743403.84</v>
      </c>
      <c r="G16" s="19">
        <f>SUM(G9:G15)</f>
        <v>31356840.34</v>
      </c>
      <c r="H16" s="19">
        <f t="shared" si="0"/>
        <v>80.84</v>
      </c>
      <c r="I16" s="19">
        <f t="shared" si="1"/>
        <v>54.13</v>
      </c>
    </row>
    <row r="17" ht="12.75">
      <c r="K17" s="1"/>
    </row>
    <row r="18" ht="12.75">
      <c r="E18" t="s">
        <v>43</v>
      </c>
    </row>
    <row r="19" spans="5:6" ht="12.75">
      <c r="E19" s="8"/>
      <c r="F19" s="15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tr">
        <f>КЕКВ!C2</f>
        <v>станом на 02.08.2019 </v>
      </c>
      <c r="B2" s="45"/>
      <c r="C2" s="45"/>
      <c r="D2" s="45"/>
      <c r="E2" s="45"/>
      <c r="F2" s="45"/>
      <c r="G2" s="45"/>
      <c r="H2" s="45"/>
      <c r="I2" s="45"/>
    </row>
    <row r="4" spans="8:9" ht="12.75">
      <c r="H4" s="10"/>
      <c r="I4" s="10" t="s">
        <v>0</v>
      </c>
    </row>
    <row r="5" spans="1:10" ht="22.5" customHeight="1">
      <c r="A5" s="54" t="s">
        <v>5</v>
      </c>
      <c r="B5" s="54"/>
      <c r="C5" s="46" t="s">
        <v>1</v>
      </c>
      <c r="D5" s="47" t="str">
        <f>КЕКВ!G5</f>
        <v>Уточнений план на 8 міс.</v>
      </c>
      <c r="E5" s="46" t="str">
        <f>КЕКВ!H5</f>
        <v>Всього профінансовано на 02.08.2019</v>
      </c>
      <c r="F5" s="41" t="str">
        <f>КЕКВ!I5</f>
        <v>Профінансовано за тиждень з 26.07.2019  по 02.08.2019</v>
      </c>
      <c r="G5" s="47" t="s">
        <v>41</v>
      </c>
      <c r="H5" s="52" t="s">
        <v>2</v>
      </c>
      <c r="I5" s="53"/>
      <c r="J5" s="14"/>
    </row>
    <row r="6" spans="1:9" ht="27.75" customHeight="1">
      <c r="A6" s="55"/>
      <c r="B6" s="55"/>
      <c r="C6" s="41"/>
      <c r="D6" s="48"/>
      <c r="E6" s="41"/>
      <c r="F6" s="42"/>
      <c r="G6" s="48"/>
      <c r="H6" s="11" t="s">
        <v>42</v>
      </c>
      <c r="I6" s="12" t="s">
        <v>3</v>
      </c>
    </row>
    <row r="7" spans="1:9" ht="27.75" customHeight="1">
      <c r="A7" s="61" t="s">
        <v>32</v>
      </c>
      <c r="B7" s="62"/>
      <c r="C7" s="38">
        <v>65000</v>
      </c>
      <c r="D7" s="38">
        <v>65000</v>
      </c>
      <c r="E7" s="38">
        <v>60666</v>
      </c>
      <c r="F7" s="38"/>
      <c r="G7" s="30">
        <f aca="true" t="shared" si="0" ref="G7:G14">D7-E7</f>
        <v>4334</v>
      </c>
      <c r="H7" s="32"/>
      <c r="I7" s="32"/>
    </row>
    <row r="8" spans="1:9" ht="37.5" customHeight="1">
      <c r="A8" s="58" t="s">
        <v>33</v>
      </c>
      <c r="B8" s="60"/>
      <c r="C8" s="38">
        <v>734927</v>
      </c>
      <c r="D8" s="38">
        <v>734927</v>
      </c>
      <c r="E8" s="38">
        <v>245868.53</v>
      </c>
      <c r="F8" s="38">
        <v>35778.93</v>
      </c>
      <c r="G8" s="30">
        <f t="shared" si="0"/>
        <v>489058.47</v>
      </c>
      <c r="H8" s="20">
        <f aca="true" t="shared" si="1" ref="H8:H14">E8/D8*100</f>
        <v>33.45</v>
      </c>
      <c r="I8" s="20">
        <f aca="true" t="shared" si="2" ref="I8:I14">E8/C8*100</f>
        <v>33.45</v>
      </c>
    </row>
    <row r="9" spans="1:9" ht="37.5" customHeight="1" hidden="1">
      <c r="A9" s="58" t="s">
        <v>34</v>
      </c>
      <c r="B9" s="59"/>
      <c r="C9" s="38"/>
      <c r="D9" s="38"/>
      <c r="E9" s="38"/>
      <c r="F9" s="38"/>
      <c r="G9" s="30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39.75" customHeight="1">
      <c r="A10" s="58" t="s">
        <v>35</v>
      </c>
      <c r="B10" s="59"/>
      <c r="C10" s="38">
        <v>147074</v>
      </c>
      <c r="D10" s="38">
        <v>147074</v>
      </c>
      <c r="E10" s="38">
        <v>133010</v>
      </c>
      <c r="F10" s="38"/>
      <c r="G10" s="30">
        <f t="shared" si="0"/>
        <v>14064</v>
      </c>
      <c r="H10" s="20">
        <f t="shared" si="1"/>
        <v>90.44</v>
      </c>
      <c r="I10" s="20">
        <f t="shared" si="2"/>
        <v>90.44</v>
      </c>
      <c r="J10" s="16"/>
      <c r="L10" s="8"/>
    </row>
    <row r="11" spans="1:9" ht="55.5" customHeight="1">
      <c r="A11" s="58" t="s">
        <v>36</v>
      </c>
      <c r="B11" s="59"/>
      <c r="C11" s="38">
        <v>3948619</v>
      </c>
      <c r="D11" s="38">
        <v>3948619</v>
      </c>
      <c r="E11" s="38">
        <v>1557243.6</v>
      </c>
      <c r="F11" s="38">
        <v>504685.6</v>
      </c>
      <c r="G11" s="30">
        <f t="shared" si="0"/>
        <v>2391375.4</v>
      </c>
      <c r="H11" s="20">
        <f t="shared" si="1"/>
        <v>39.44</v>
      </c>
      <c r="I11" s="20">
        <f t="shared" si="2"/>
        <v>39.44</v>
      </c>
    </row>
    <row r="12" spans="1:9" ht="53.25" customHeight="1">
      <c r="A12" s="49" t="s">
        <v>38</v>
      </c>
      <c r="B12" s="40"/>
      <c r="C12" s="38">
        <v>32000</v>
      </c>
      <c r="D12" s="38">
        <v>32000</v>
      </c>
      <c r="E12" s="38">
        <v>32000</v>
      </c>
      <c r="F12" s="38"/>
      <c r="G12" s="3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56"/>
      <c r="B13" s="57"/>
      <c r="C13" s="26"/>
      <c r="D13" s="26"/>
      <c r="E13" s="26"/>
      <c r="F13" s="26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50" t="s">
        <v>4</v>
      </c>
      <c r="B14" s="51"/>
      <c r="C14" s="27">
        <f>SUM(C7:C13)</f>
        <v>4927620</v>
      </c>
      <c r="D14" s="27">
        <f>SUM(D7:D13)</f>
        <v>4927620</v>
      </c>
      <c r="E14" s="27">
        <f>SUM(E7:E13)</f>
        <v>2028788.13</v>
      </c>
      <c r="F14" s="27">
        <f>SUM(F7:F13)</f>
        <v>540464.53</v>
      </c>
      <c r="G14" s="28">
        <f t="shared" si="0"/>
        <v>2898831.87</v>
      </c>
      <c r="H14" s="28">
        <f t="shared" si="1"/>
        <v>41.17</v>
      </c>
      <c r="I14" s="28">
        <f t="shared" si="2"/>
        <v>41.17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9:B9"/>
    <mergeCell ref="A7:B7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zoomScalePageLayoutView="0" workbookViewId="0" topLeftCell="A1">
      <selection activeCell="I16" sqref="I16:I17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45" t="s">
        <v>44</v>
      </c>
      <c r="D2" s="45"/>
      <c r="E2" s="45"/>
      <c r="F2" s="45"/>
      <c r="G2" s="45"/>
      <c r="H2" s="45"/>
      <c r="I2" s="45"/>
      <c r="J2" s="45"/>
      <c r="K2" s="45"/>
      <c r="L2" s="24"/>
      <c r="M2" s="24"/>
      <c r="N2" s="24"/>
      <c r="O2" s="24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80" t="s">
        <v>30</v>
      </c>
      <c r="B5" s="74" t="s">
        <v>24</v>
      </c>
      <c r="C5" s="75"/>
      <c r="D5" s="75"/>
      <c r="E5" s="76"/>
      <c r="F5" s="41" t="s">
        <v>1</v>
      </c>
      <c r="G5" s="47" t="s">
        <v>45</v>
      </c>
      <c r="H5" s="46" t="s">
        <v>46</v>
      </c>
      <c r="I5" s="41" t="s">
        <v>47</v>
      </c>
      <c r="J5" s="47" t="s">
        <v>41</v>
      </c>
      <c r="K5" s="52" t="s">
        <v>2</v>
      </c>
      <c r="L5" s="53"/>
    </row>
    <row r="6" spans="1:12" ht="38.25" customHeight="1">
      <c r="A6" s="81"/>
      <c r="B6" s="77"/>
      <c r="C6" s="78"/>
      <c r="D6" s="78"/>
      <c r="E6" s="79"/>
      <c r="F6" s="42"/>
      <c r="G6" s="48"/>
      <c r="H6" s="41"/>
      <c r="I6" s="42"/>
      <c r="J6" s="48"/>
      <c r="K6" s="11" t="s">
        <v>42</v>
      </c>
      <c r="L6" s="12" t="s">
        <v>3</v>
      </c>
    </row>
    <row r="7" spans="1:12" ht="15">
      <c r="A7" s="6">
        <v>2111</v>
      </c>
      <c r="B7" s="64" t="s">
        <v>23</v>
      </c>
      <c r="C7" s="65"/>
      <c r="D7" s="65"/>
      <c r="E7" s="66"/>
      <c r="F7" s="25">
        <v>70304983</v>
      </c>
      <c r="G7" s="25">
        <v>48412995</v>
      </c>
      <c r="H7" s="25">
        <v>40884656.93</v>
      </c>
      <c r="I7" s="25">
        <v>3497878.8</v>
      </c>
      <c r="J7" s="21">
        <f aca="true" t="shared" si="0" ref="J7:J27">G7-H7</f>
        <v>7528338.07</v>
      </c>
      <c r="K7" s="21">
        <f aca="true" t="shared" si="1" ref="K7:K28">H7/G7*100</f>
        <v>84.45</v>
      </c>
      <c r="L7" s="21">
        <f aca="true" t="shared" si="2" ref="L7:L28">H7/F7*100</f>
        <v>58.15</v>
      </c>
    </row>
    <row r="8" spans="1:12" ht="15">
      <c r="A8" s="6">
        <v>2120</v>
      </c>
      <c r="B8" s="63" t="s">
        <v>22</v>
      </c>
      <c r="C8" s="63"/>
      <c r="D8" s="63"/>
      <c r="E8" s="63"/>
      <c r="F8" s="25">
        <v>15587633</v>
      </c>
      <c r="G8" s="25">
        <v>10771925</v>
      </c>
      <c r="H8" s="25">
        <v>9186696.17</v>
      </c>
      <c r="I8" s="25">
        <v>791457.56</v>
      </c>
      <c r="J8" s="21">
        <f t="shared" si="0"/>
        <v>1585228.83</v>
      </c>
      <c r="K8" s="21">
        <f t="shared" si="1"/>
        <v>85.28</v>
      </c>
      <c r="L8" s="21">
        <f t="shared" si="2"/>
        <v>58.94</v>
      </c>
    </row>
    <row r="9" spans="1:12" ht="15">
      <c r="A9" s="6">
        <v>2210</v>
      </c>
      <c r="B9" s="63" t="s">
        <v>21</v>
      </c>
      <c r="C9" s="63"/>
      <c r="D9" s="63"/>
      <c r="E9" s="63"/>
      <c r="F9" s="25">
        <v>2538953</v>
      </c>
      <c r="G9" s="25">
        <v>2158981</v>
      </c>
      <c r="H9" s="25">
        <v>1728116.87</v>
      </c>
      <c r="I9" s="25">
        <v>4439</v>
      </c>
      <c r="J9" s="21">
        <f t="shared" si="0"/>
        <v>430864.13</v>
      </c>
      <c r="K9" s="21">
        <f t="shared" si="1"/>
        <v>80.04</v>
      </c>
      <c r="L9" s="21">
        <f t="shared" si="2"/>
        <v>68.06</v>
      </c>
    </row>
    <row r="10" spans="1:12" ht="15">
      <c r="A10" s="6">
        <v>2220</v>
      </c>
      <c r="B10" s="63" t="s">
        <v>20</v>
      </c>
      <c r="C10" s="63"/>
      <c r="D10" s="63"/>
      <c r="E10" s="63"/>
      <c r="F10" s="25">
        <v>36200</v>
      </c>
      <c r="G10" s="25">
        <v>28466</v>
      </c>
      <c r="H10" s="25">
        <v>7447.05</v>
      </c>
      <c r="I10" s="25">
        <v>599.6</v>
      </c>
      <c r="J10" s="21">
        <f t="shared" si="0"/>
        <v>21018.95</v>
      </c>
      <c r="K10" s="21">
        <f t="shared" si="1"/>
        <v>26.16</v>
      </c>
      <c r="L10" s="21">
        <f t="shared" si="2"/>
        <v>20.57</v>
      </c>
    </row>
    <row r="11" spans="1:12" ht="15">
      <c r="A11" s="6">
        <v>2230</v>
      </c>
      <c r="B11" s="63" t="s">
        <v>19</v>
      </c>
      <c r="C11" s="63"/>
      <c r="D11" s="63"/>
      <c r="E11" s="63"/>
      <c r="F11" s="25">
        <v>2043553</v>
      </c>
      <c r="G11" s="25">
        <v>1355718</v>
      </c>
      <c r="H11" s="25">
        <v>1181566.17</v>
      </c>
      <c r="I11" s="25">
        <v>14968.74</v>
      </c>
      <c r="J11" s="21">
        <f t="shared" si="0"/>
        <v>174151.83</v>
      </c>
      <c r="K11" s="21">
        <f t="shared" si="1"/>
        <v>87.15</v>
      </c>
      <c r="L11" s="21">
        <f t="shared" si="2"/>
        <v>57.82</v>
      </c>
    </row>
    <row r="12" spans="1:12" ht="15">
      <c r="A12" s="6">
        <v>2240</v>
      </c>
      <c r="B12" s="63" t="s">
        <v>18</v>
      </c>
      <c r="C12" s="63"/>
      <c r="D12" s="63"/>
      <c r="E12" s="63"/>
      <c r="F12" s="25">
        <v>13722053</v>
      </c>
      <c r="G12" s="25">
        <v>12198820.62</v>
      </c>
      <c r="H12" s="25">
        <v>8969658.63</v>
      </c>
      <c r="I12" s="25">
        <v>263906</v>
      </c>
      <c r="J12" s="21">
        <f t="shared" si="0"/>
        <v>3229161.99</v>
      </c>
      <c r="K12" s="21">
        <f t="shared" si="1"/>
        <v>73.53</v>
      </c>
      <c r="L12" s="21">
        <f t="shared" si="2"/>
        <v>65.37</v>
      </c>
    </row>
    <row r="13" spans="1:12" ht="15">
      <c r="A13" s="6">
        <v>2250</v>
      </c>
      <c r="B13" s="63" t="s">
        <v>17</v>
      </c>
      <c r="C13" s="63"/>
      <c r="D13" s="63"/>
      <c r="E13" s="63"/>
      <c r="F13" s="25">
        <v>256218</v>
      </c>
      <c r="G13" s="25">
        <v>177664</v>
      </c>
      <c r="H13" s="25">
        <v>97371.43</v>
      </c>
      <c r="I13" s="25">
        <v>0</v>
      </c>
      <c r="J13" s="21">
        <f t="shared" si="0"/>
        <v>80292.57</v>
      </c>
      <c r="K13" s="21">
        <f t="shared" si="1"/>
        <v>54.81</v>
      </c>
      <c r="L13" s="21">
        <f t="shared" si="2"/>
        <v>38</v>
      </c>
    </row>
    <row r="14" spans="1:12" s="5" customFormat="1" ht="15.75">
      <c r="A14" s="7">
        <v>2270</v>
      </c>
      <c r="B14" s="85" t="s">
        <v>26</v>
      </c>
      <c r="C14" s="86"/>
      <c r="D14" s="86"/>
      <c r="E14" s="87"/>
      <c r="F14" s="33">
        <f>F15+F16+F17+F18+F19</f>
        <v>13238059</v>
      </c>
      <c r="G14" s="33">
        <f>G15+G16+G17+G18+G19</f>
        <v>8450547</v>
      </c>
      <c r="H14" s="33">
        <f>H15+H16+H17+H18+H19</f>
        <v>5801497.83</v>
      </c>
      <c r="I14" s="33">
        <f>I15+I16+I17+I18+I19</f>
        <v>3671.62</v>
      </c>
      <c r="J14" s="22">
        <f t="shared" si="0"/>
        <v>2649049.17</v>
      </c>
      <c r="K14" s="22">
        <f t="shared" si="1"/>
        <v>68.65</v>
      </c>
      <c r="L14" s="22">
        <f t="shared" si="2"/>
        <v>43.82</v>
      </c>
    </row>
    <row r="15" spans="1:12" ht="15">
      <c r="A15" s="6">
        <v>2271</v>
      </c>
      <c r="B15" s="63" t="s">
        <v>16</v>
      </c>
      <c r="C15" s="63"/>
      <c r="D15" s="63"/>
      <c r="E15" s="63"/>
      <c r="F15" s="25">
        <v>7901543</v>
      </c>
      <c r="G15" s="25">
        <v>5060477</v>
      </c>
      <c r="H15" s="25">
        <v>3603435.99</v>
      </c>
      <c r="I15" s="25">
        <v>0</v>
      </c>
      <c r="J15" s="21">
        <f t="shared" si="0"/>
        <v>1457041.01</v>
      </c>
      <c r="K15" s="21">
        <f t="shared" si="1"/>
        <v>71.21</v>
      </c>
      <c r="L15" s="21">
        <f t="shared" si="2"/>
        <v>45.6</v>
      </c>
    </row>
    <row r="16" spans="1:12" ht="15">
      <c r="A16" s="6">
        <v>2272</v>
      </c>
      <c r="B16" s="63" t="s">
        <v>15</v>
      </c>
      <c r="C16" s="63"/>
      <c r="D16" s="63"/>
      <c r="E16" s="63"/>
      <c r="F16" s="25">
        <v>209187</v>
      </c>
      <c r="G16" s="25">
        <v>133499</v>
      </c>
      <c r="H16" s="25">
        <v>104411.97</v>
      </c>
      <c r="I16" s="25"/>
      <c r="J16" s="21">
        <f t="shared" si="0"/>
        <v>29087.03</v>
      </c>
      <c r="K16" s="21">
        <f t="shared" si="1"/>
        <v>78.21</v>
      </c>
      <c r="L16" s="21">
        <f t="shared" si="2"/>
        <v>49.91</v>
      </c>
    </row>
    <row r="17" spans="1:12" ht="15">
      <c r="A17" s="6">
        <v>2273</v>
      </c>
      <c r="B17" s="63" t="s">
        <v>14</v>
      </c>
      <c r="C17" s="63"/>
      <c r="D17" s="63"/>
      <c r="E17" s="63"/>
      <c r="F17" s="25">
        <v>1784534</v>
      </c>
      <c r="G17" s="25">
        <v>1114714</v>
      </c>
      <c r="H17" s="25">
        <v>952667.2</v>
      </c>
      <c r="I17" s="25"/>
      <c r="J17" s="21">
        <f t="shared" si="0"/>
        <v>162046.8</v>
      </c>
      <c r="K17" s="21">
        <f t="shared" si="1"/>
        <v>85.46</v>
      </c>
      <c r="L17" s="21">
        <f t="shared" si="2"/>
        <v>53.38</v>
      </c>
    </row>
    <row r="18" spans="1:12" ht="15">
      <c r="A18" s="6">
        <v>2274</v>
      </c>
      <c r="B18" s="63" t="s">
        <v>13</v>
      </c>
      <c r="C18" s="63"/>
      <c r="D18" s="63"/>
      <c r="E18" s="63"/>
      <c r="F18" s="25">
        <v>2816779</v>
      </c>
      <c r="G18" s="25">
        <v>1747315</v>
      </c>
      <c r="H18" s="25">
        <v>995153.44</v>
      </c>
      <c r="I18" s="25">
        <v>0</v>
      </c>
      <c r="J18" s="21">
        <f t="shared" si="0"/>
        <v>752161.56</v>
      </c>
      <c r="K18" s="21">
        <f t="shared" si="1"/>
        <v>56.95</v>
      </c>
      <c r="L18" s="21">
        <f t="shared" si="2"/>
        <v>35.33</v>
      </c>
    </row>
    <row r="19" spans="1:12" ht="15">
      <c r="A19" s="6">
        <v>2275</v>
      </c>
      <c r="B19" s="63" t="s">
        <v>12</v>
      </c>
      <c r="C19" s="63"/>
      <c r="D19" s="63"/>
      <c r="E19" s="63"/>
      <c r="F19" s="25">
        <v>526016</v>
      </c>
      <c r="G19" s="25">
        <v>394542</v>
      </c>
      <c r="H19" s="25">
        <v>145829.23</v>
      </c>
      <c r="I19" s="25">
        <v>3671.62</v>
      </c>
      <c r="J19" s="21">
        <f t="shared" si="0"/>
        <v>248712.77</v>
      </c>
      <c r="K19" s="21">
        <f t="shared" si="1"/>
        <v>36.96</v>
      </c>
      <c r="L19" s="21">
        <f t="shared" si="2"/>
        <v>27.72</v>
      </c>
    </row>
    <row r="20" spans="1:12" ht="45" customHeight="1">
      <c r="A20" s="6">
        <v>2282</v>
      </c>
      <c r="B20" s="67" t="s">
        <v>11</v>
      </c>
      <c r="C20" s="67"/>
      <c r="D20" s="67"/>
      <c r="E20" s="67"/>
      <c r="F20" s="25">
        <v>89737</v>
      </c>
      <c r="G20" s="25">
        <v>89737</v>
      </c>
      <c r="H20" s="25">
        <v>12501.19</v>
      </c>
      <c r="I20" s="25"/>
      <c r="J20" s="21">
        <f t="shared" si="0"/>
        <v>77235.81</v>
      </c>
      <c r="K20" s="21">
        <f t="shared" si="1"/>
        <v>13.93</v>
      </c>
      <c r="L20" s="21">
        <f t="shared" si="2"/>
        <v>13.93</v>
      </c>
    </row>
    <row r="21" spans="1:12" ht="23.25" customHeight="1">
      <c r="A21" s="6">
        <v>2610</v>
      </c>
      <c r="B21" s="67" t="s">
        <v>10</v>
      </c>
      <c r="C21" s="67"/>
      <c r="D21" s="67"/>
      <c r="E21" s="67"/>
      <c r="F21" s="25">
        <v>2711000</v>
      </c>
      <c r="G21" s="25">
        <v>2710000</v>
      </c>
      <c r="H21" s="25">
        <v>1572798.57</v>
      </c>
      <c r="I21" s="25">
        <v>1163982.52</v>
      </c>
      <c r="J21" s="21">
        <f t="shared" si="0"/>
        <v>1137201.43</v>
      </c>
      <c r="K21" s="21">
        <f t="shared" si="1"/>
        <v>58.04</v>
      </c>
      <c r="L21" s="21">
        <f t="shared" si="2"/>
        <v>58.02</v>
      </c>
    </row>
    <row r="22" spans="1:12" ht="23.25" customHeight="1">
      <c r="A22" s="6">
        <v>2620</v>
      </c>
      <c r="B22" s="82" t="s">
        <v>28</v>
      </c>
      <c r="C22" s="83"/>
      <c r="D22" s="83"/>
      <c r="E22" s="84"/>
      <c r="F22" s="25">
        <v>19783581</v>
      </c>
      <c r="G22" s="25">
        <v>13221900</v>
      </c>
      <c r="H22" s="25">
        <v>11581675</v>
      </c>
      <c r="I22" s="25"/>
      <c r="J22" s="21">
        <f t="shared" si="0"/>
        <v>1640225</v>
      </c>
      <c r="K22" s="21">
        <f t="shared" si="1"/>
        <v>87.59</v>
      </c>
      <c r="L22" s="21">
        <f t="shared" si="2"/>
        <v>58.54</v>
      </c>
    </row>
    <row r="23" spans="1:12" ht="15.75" hidden="1">
      <c r="A23" s="6">
        <v>2710</v>
      </c>
      <c r="B23" s="63" t="s">
        <v>9</v>
      </c>
      <c r="C23" s="63"/>
      <c r="D23" s="63"/>
      <c r="E23" s="63"/>
      <c r="F23" s="34"/>
      <c r="G23" s="34"/>
      <c r="H23" s="35"/>
      <c r="I23" s="35"/>
      <c r="J23" s="21">
        <f t="shared" si="0"/>
        <v>0</v>
      </c>
      <c r="K23" s="21"/>
      <c r="L23" s="21"/>
    </row>
    <row r="24" spans="1:12" ht="15.75" hidden="1">
      <c r="A24" s="6">
        <v>2720</v>
      </c>
      <c r="B24" s="63" t="s">
        <v>8</v>
      </c>
      <c r="C24" s="63"/>
      <c r="D24" s="63"/>
      <c r="E24" s="63"/>
      <c r="F24" s="29"/>
      <c r="G24" s="29"/>
      <c r="H24" s="29"/>
      <c r="I24" s="29"/>
      <c r="J24" s="21">
        <f t="shared" si="0"/>
        <v>0</v>
      </c>
      <c r="K24" s="21"/>
      <c r="L24" s="21"/>
    </row>
    <row r="25" spans="1:12" ht="15">
      <c r="A25" s="6">
        <v>2730</v>
      </c>
      <c r="B25" s="63" t="s">
        <v>7</v>
      </c>
      <c r="C25" s="63"/>
      <c r="D25" s="63"/>
      <c r="E25" s="63"/>
      <c r="F25" s="25">
        <v>103240849.02</v>
      </c>
      <c r="G25" s="25">
        <v>63377271.89</v>
      </c>
      <c r="H25" s="25">
        <v>51184461.43</v>
      </c>
      <c r="I25" s="25">
        <v>2500</v>
      </c>
      <c r="J25" s="21">
        <f t="shared" si="0"/>
        <v>12192810.46</v>
      </c>
      <c r="K25" s="21">
        <f t="shared" si="1"/>
        <v>80.76</v>
      </c>
      <c r="L25" s="21">
        <f t="shared" si="2"/>
        <v>49.58</v>
      </c>
    </row>
    <row r="26" spans="1:12" ht="15">
      <c r="A26" s="6">
        <v>2800</v>
      </c>
      <c r="B26" s="63" t="s">
        <v>6</v>
      </c>
      <c r="C26" s="63"/>
      <c r="D26" s="63"/>
      <c r="E26" s="63"/>
      <c r="F26" s="25">
        <v>194159</v>
      </c>
      <c r="G26" s="25">
        <v>159131</v>
      </c>
      <c r="H26" s="25">
        <v>71868.9</v>
      </c>
      <c r="I26" s="25"/>
      <c r="J26" s="21">
        <f t="shared" si="0"/>
        <v>87262.1</v>
      </c>
      <c r="K26" s="21">
        <f t="shared" si="1"/>
        <v>45.16</v>
      </c>
      <c r="L26" s="21">
        <f t="shared" si="2"/>
        <v>37.02</v>
      </c>
    </row>
    <row r="27" spans="1:12" ht="15">
      <c r="A27" s="6">
        <v>9000</v>
      </c>
      <c r="B27" s="64" t="s">
        <v>29</v>
      </c>
      <c r="C27" s="65"/>
      <c r="D27" s="65"/>
      <c r="E27" s="66"/>
      <c r="F27" s="25">
        <v>640000</v>
      </c>
      <c r="G27" s="25">
        <v>524000</v>
      </c>
      <c r="H27" s="25">
        <v>0</v>
      </c>
      <c r="I27" s="25">
        <v>0</v>
      </c>
      <c r="J27" s="21">
        <f t="shared" si="0"/>
        <v>524000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71" t="s">
        <v>27</v>
      </c>
      <c r="C28" s="72"/>
      <c r="D28" s="72"/>
      <c r="E28" s="73"/>
      <c r="F28" s="33">
        <f>капітальні!C14</f>
        <v>4927620</v>
      </c>
      <c r="G28" s="33">
        <f>капітальні!D14</f>
        <v>4927620</v>
      </c>
      <c r="H28" s="33">
        <f>капітальні!E14</f>
        <v>2028788.13</v>
      </c>
      <c r="I28" s="33">
        <f>капітальні!F14</f>
        <v>540464.53</v>
      </c>
      <c r="J28" s="37">
        <f>капітальні!G14</f>
        <v>2898831.87</v>
      </c>
      <c r="K28" s="23">
        <f t="shared" si="1"/>
        <v>41.17</v>
      </c>
      <c r="L28" s="22">
        <f t="shared" si="2"/>
        <v>41.17</v>
      </c>
    </row>
    <row r="29" spans="1:12" ht="15.75">
      <c r="A29" s="68" t="s">
        <v>25</v>
      </c>
      <c r="B29" s="69"/>
      <c r="C29" s="69"/>
      <c r="D29" s="69"/>
      <c r="E29" s="70"/>
      <c r="F29" s="36">
        <f>SUM(F7:F28)-F15-F16-F17-F18-F19</f>
        <v>249314598.02</v>
      </c>
      <c r="G29" s="36">
        <f>SUM(G7:G28)-G15-G16-G17-G18-G19</f>
        <v>168564776.51</v>
      </c>
      <c r="H29" s="36">
        <f>SUM(H7:H28)-H15-H16-H17-H18-H19</f>
        <v>134309104.3</v>
      </c>
      <c r="I29" s="36">
        <f>SUM(I7:I28)-I15-I16-I17-I18-I19</f>
        <v>6283868.37</v>
      </c>
      <c r="J29" s="22">
        <f>SUM(J7:J28)-J15-J16-J17-J18-J19</f>
        <v>34255672.21</v>
      </c>
      <c r="K29" s="22">
        <f>H29/G29*100</f>
        <v>79.68</v>
      </c>
      <c r="L29" s="22">
        <f>H29/F29*100</f>
        <v>53.87</v>
      </c>
    </row>
    <row r="30" spans="6:14" ht="15">
      <c r="F30" s="31"/>
      <c r="G30" s="31"/>
      <c r="H30" s="31"/>
      <c r="I30" s="31"/>
      <c r="J30" s="31"/>
      <c r="K30" s="31"/>
      <c r="L30" s="31"/>
      <c r="N30" s="3"/>
    </row>
    <row r="31" spans="6:12" ht="15">
      <c r="F31" s="31">
        <f>F29-F28</f>
        <v>244386978.02</v>
      </c>
      <c r="G31" s="31">
        <f>G29-G28</f>
        <v>163637156.51</v>
      </c>
      <c r="H31" s="31">
        <f>H29-H28</f>
        <v>132280316.17</v>
      </c>
      <c r="I31" s="31">
        <f>I29-I28</f>
        <v>5743403.84</v>
      </c>
      <c r="J31" s="31">
        <f>J29-J28</f>
        <v>31356840.34</v>
      </c>
      <c r="K31" s="31"/>
      <c r="L31" s="31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A5:A6"/>
    <mergeCell ref="B22:E22"/>
    <mergeCell ref="B16:E16"/>
    <mergeCell ref="B20:E20"/>
    <mergeCell ref="B14:E14"/>
    <mergeCell ref="B17:E17"/>
    <mergeCell ref="B13:E13"/>
    <mergeCell ref="K5:L5"/>
    <mergeCell ref="F5:F6"/>
    <mergeCell ref="B5:E6"/>
    <mergeCell ref="J5:J6"/>
    <mergeCell ref="H5:H6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B21:E21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2019-08-02T10:20:57Z</dcterms:modified>
  <cp:category/>
  <cp:version/>
  <cp:contentType/>
  <cp:contentStatus/>
</cp:coreProperties>
</file>